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abert\Documents\"/>
    </mc:Choice>
  </mc:AlternateContent>
  <bookViews>
    <workbookView xWindow="0" yWindow="0" windowWidth="16815" windowHeight="7755" tabRatio="736"/>
  </bookViews>
  <sheets>
    <sheet name="Reactor Switching Voltage Drop " sheetId="71" r:id="rId1"/>
  </sheets>
  <externalReferences>
    <externalReference r:id="rId2"/>
  </externalReferences>
  <definedNames>
    <definedName name="MAIN">Sheet1</definedName>
    <definedName name="_xlnm.Print_Area" localSheetId="0">'Reactor Switching Voltage Drop '!$A$2:$E$28</definedName>
    <definedName name="RATIOS">[1]CT!#REF!</definedName>
    <definedName name="RCTS">[1]CT!$C$1:$C$65536</definedName>
  </definedNames>
  <calcPr calcId="152511"/>
</workbook>
</file>

<file path=xl/calcChain.xml><?xml version="1.0" encoding="utf-8"?>
<calcChain xmlns="http://schemas.openxmlformats.org/spreadsheetml/2006/main">
  <c r="C7" i="71" l="1"/>
  <c r="C20" i="71"/>
  <c r="C13" i="71"/>
  <c r="C19" i="71"/>
  <c r="C21" i="71" s="1"/>
  <c r="C22" i="71" s="1"/>
  <c r="C12" i="71"/>
  <c r="C6" i="71"/>
  <c r="C14" i="71" l="1"/>
  <c r="C26" i="71" s="1"/>
  <c r="C25" i="71" l="1"/>
  <c r="C28" i="71" s="1"/>
  <c r="C29" i="71" s="1"/>
  <c r="C27" i="71"/>
  <c r="C30" i="71"/>
</calcChain>
</file>

<file path=xl/sharedStrings.xml><?xml version="1.0" encoding="utf-8"?>
<sst xmlns="http://schemas.openxmlformats.org/spreadsheetml/2006/main" count="46" uniqueCount="32">
  <si>
    <t>Base MVA</t>
  </si>
  <si>
    <t>A</t>
  </si>
  <si>
    <t>Base KV</t>
  </si>
  <si>
    <t>Base Current = Base MVA *1000/ ( 1.732 X Base KV)     Amp</t>
  </si>
  <si>
    <t>Base Selection</t>
  </si>
  <si>
    <t>MVA</t>
  </si>
  <si>
    <t>kV</t>
  </si>
  <si>
    <t>kA</t>
  </si>
  <si>
    <t>pu</t>
  </si>
  <si>
    <t xml:space="preserve">Fault MVA of source = </t>
  </si>
  <si>
    <t>Reactor Details</t>
  </si>
  <si>
    <t>Rating of  reactor in MVAr</t>
  </si>
  <si>
    <t>Voltage ( KV)</t>
  </si>
  <si>
    <t>MVAr</t>
  </si>
  <si>
    <t>Impedance of Reactor</t>
  </si>
  <si>
    <t>Impedance of Reactor in pu</t>
  </si>
  <si>
    <t>Fault kA of source (kA) =</t>
  </si>
  <si>
    <t>Thevenin voltage</t>
  </si>
  <si>
    <t>Voltage drop in kV</t>
  </si>
  <si>
    <t>Source Voltage (kV)</t>
  </si>
  <si>
    <t>Source Details</t>
  </si>
  <si>
    <t>Voltage in pu</t>
  </si>
  <si>
    <t>Voltage drop in pu</t>
  </si>
  <si>
    <t>Percentage voltage drop (%)</t>
  </si>
  <si>
    <t>Zsource = Source Impedance</t>
  </si>
  <si>
    <t>Thevenin Impedance in pu</t>
  </si>
  <si>
    <t>Voltage in kV</t>
  </si>
  <si>
    <t>Ω</t>
  </si>
  <si>
    <t>Zsource in pu</t>
  </si>
  <si>
    <r>
      <t>Base Impedance =  (Base KV)</t>
    </r>
    <r>
      <rPr>
        <vertAlign val="superscript"/>
        <sz val="10"/>
        <rFont val="Bookman Old Style"/>
        <family val="1"/>
      </rPr>
      <t xml:space="preserve">2 </t>
    </r>
    <r>
      <rPr>
        <sz val="10"/>
        <rFont val="Bookman Old Style"/>
        <family val="1"/>
      </rPr>
      <t>/ Base MVA</t>
    </r>
  </si>
  <si>
    <r>
      <t>Thevenin Voltage (V</t>
    </r>
    <r>
      <rPr>
        <vertAlign val="subscript"/>
        <sz val="10"/>
        <rFont val="Bookman Old Style"/>
        <family val="1"/>
      </rPr>
      <t>TH</t>
    </r>
    <r>
      <rPr>
        <sz val="10"/>
        <rFont val="Bookman Old Style"/>
        <family val="1"/>
      </rPr>
      <t>) in pu</t>
    </r>
  </si>
  <si>
    <t>Reactor Switching Voltage Drop Calculator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</si>
</sst>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1" formatCode="_ * #,##0_ ;_ * \-#,##0_ ;_ * &quot;-&quot;_ ;_ @_ "/>
    <numFmt numFmtId="43" formatCode="_ * #,##0.00_ ;_ * \-#,##0.00_ ;_ * &quot;-&quot;??_ ;_ @_ "/>
    <numFmt numFmtId="164" formatCode="0.0"/>
    <numFmt numFmtId="165" formatCode="0.000"/>
    <numFmt numFmtId="166" formatCode="0.0000"/>
    <numFmt numFmtId="167" formatCode="0.00000"/>
    <numFmt numFmtId="168" formatCode="_-&quot;£&quot;* #,##0.00_-;\-&quot;£&quot;* #,##0.00_-;_-&quot;£&quot;* &quot;-&quot;??_-;_-@_-"/>
    <numFmt numFmtId="169" formatCode="0.0_)"/>
    <numFmt numFmtId="170" formatCode="#,##0.000_);\(#,##0.000\)"/>
    <numFmt numFmtId="171" formatCode=";;"/>
    <numFmt numFmtId="172" formatCode="&quot;\&quot;#,##0.00;[Red]\-&quot;\&quot;#,##0.00"/>
    <numFmt numFmtId="173" formatCode="#,##0.0"/>
    <numFmt numFmtId="174" formatCode="_ &quot;kr&quot;\ * #,##0_ ;_ &quot;kr&quot;\ * \-#,##0_ ;_ &quot;kr&quot;\ * &quot;-&quot;_ ;_ @_ "/>
    <numFmt numFmtId="175" formatCode="_ &quot;kr&quot;\ * #,##0.00_ ;_ &quot;kr&quot;\ * \-#,##0.00_ ;_ &quot;kr&quot;\ * &quot;-&quot;??_ ;_ @_ "/>
    <numFmt numFmtId="176" formatCode="0.000%"/>
  </numFmts>
  <fonts count="21">
    <font>
      <sz val="10"/>
      <name val="Arial"/>
    </font>
    <font>
      <sz val="10"/>
      <name val="Arial"/>
    </font>
    <font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4"/>
      <name val="AngsanaUPC"/>
      <family val="1"/>
    </font>
    <font>
      <sz val="12"/>
      <name val="¹ÙÅÁÃ¼"/>
      <charset val="129"/>
    </font>
    <font>
      <sz val="10"/>
      <color indexed="10"/>
      <name val="Arial"/>
      <family val="2"/>
    </font>
    <font>
      <u/>
      <sz val="9"/>
      <color indexed="12"/>
      <name val="Arial"/>
      <family val="2"/>
    </font>
    <font>
      <sz val="7"/>
      <name val="Small Fonts"/>
      <family val="2"/>
    </font>
    <font>
      <b/>
      <sz val="10"/>
      <name val="Arial CE"/>
      <family val="2"/>
      <charset val="238"/>
    </font>
    <font>
      <u/>
      <sz val="9"/>
      <color indexed="36"/>
      <name val="Arial"/>
      <family val="2"/>
    </font>
    <font>
      <b/>
      <sz val="10"/>
      <name val="Bookman Old Style"/>
      <family val="1"/>
    </font>
    <font>
      <sz val="10"/>
      <name val="Bookman Old Style"/>
      <family val="1"/>
    </font>
    <font>
      <vertAlign val="superscript"/>
      <sz val="10"/>
      <name val="Bookman Old Style"/>
      <family val="1"/>
    </font>
    <font>
      <vertAlign val="subscript"/>
      <sz val="10"/>
      <name val="Bookman Old Style"/>
      <family val="1"/>
    </font>
    <font>
      <sz val="10"/>
      <color indexed="12"/>
      <name val="Bookman Old Style"/>
      <family val="1"/>
    </font>
    <font>
      <b/>
      <sz val="20"/>
      <color rgb="FFFF0000"/>
      <name val="Bookman Old Style"/>
      <family val="1"/>
    </font>
    <font>
      <b/>
      <u/>
      <sz val="20"/>
      <name val="Arial"/>
      <family val="2"/>
    </font>
    <font>
      <sz val="2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B6161"/>
        <bgColor indexed="64"/>
      </patternFill>
    </fill>
    <fill>
      <patternFill patternType="solid">
        <fgColor rgb="FF8CEE3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0">
    <xf numFmtId="0" fontId="0" fillId="0" borderId="0"/>
    <xf numFmtId="9" fontId="6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7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3" fontId="8" fillId="0" borderId="1">
      <alignment horizontal="right"/>
    </xf>
    <xf numFmtId="0" fontId="5" fillId="0" borderId="2" applyNumberFormat="0" applyAlignment="0" applyProtection="0">
      <alignment horizontal="left" vertical="center"/>
    </xf>
    <xf numFmtId="0" fontId="5" fillId="0" borderId="3">
      <alignment horizontal="left" vertical="center"/>
    </xf>
    <xf numFmtId="0" fontId="9" fillId="0" borderId="0" applyNumberFormat="0" applyFill="0" applyBorder="0" applyAlignment="0" applyProtection="0">
      <alignment vertical="top"/>
      <protection locked="0"/>
    </xf>
    <xf numFmtId="37" fontId="10" fillId="0" borderId="0"/>
    <xf numFmtId="165" fontId="1" fillId="0" borderId="0"/>
    <xf numFmtId="9" fontId="1" fillId="0" borderId="0" applyFont="0" applyFill="0" applyBorder="0" applyAlignment="0" applyProtection="0"/>
    <xf numFmtId="0" fontId="11" fillId="0" borderId="0" applyFont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2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14" fillId="4" borderId="6" xfId="0" applyFont="1" applyFill="1" applyBorder="1" applyAlignment="1" applyProtection="1">
      <alignment horizontal="center"/>
      <protection locked="0"/>
    </xf>
    <xf numFmtId="164" fontId="14" fillId="4" borderId="7" xfId="0" applyNumberFormat="1" applyFont="1" applyFill="1" applyBorder="1" applyAlignment="1" applyProtection="1">
      <alignment horizontal="center"/>
      <protection locked="0"/>
    </xf>
    <xf numFmtId="166" fontId="14" fillId="0" borderId="0" xfId="0" applyNumberFormat="1" applyFont="1" applyFill="1" applyBorder="1" applyAlignment="1" applyProtection="1">
      <alignment horizontal="center"/>
      <protection locked="0"/>
    </xf>
    <xf numFmtId="164" fontId="14" fillId="4" borderId="6" xfId="0" applyNumberFormat="1" applyFont="1" applyFill="1" applyBorder="1" applyAlignment="1" applyProtection="1">
      <alignment horizontal="center"/>
      <protection locked="0"/>
    </xf>
    <xf numFmtId="0" fontId="14" fillId="4" borderId="7" xfId="0" applyFont="1" applyFill="1" applyBorder="1" applyAlignment="1" applyProtection="1">
      <alignment horizontal="center"/>
      <protection locked="0"/>
    </xf>
    <xf numFmtId="0" fontId="14" fillId="0" borderId="0" xfId="0" applyFont="1" applyFill="1" applyBorder="1" applyAlignment="1" applyProtection="1">
      <alignment horizontal="center"/>
      <protection locked="0"/>
    </xf>
    <xf numFmtId="2" fontId="14" fillId="4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2" fontId="14" fillId="4" borderId="7" xfId="0" applyNumberFormat="1" applyFont="1" applyFill="1" applyBorder="1" applyAlignment="1" applyProtection="1">
      <alignment horizontal="center"/>
      <protection locked="0"/>
    </xf>
    <xf numFmtId="167" fontId="14" fillId="0" borderId="0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2" fontId="14" fillId="5" borderId="6" xfId="0" applyNumberFormat="1" applyFont="1" applyFill="1" applyBorder="1" applyAlignment="1" applyProtection="1">
      <alignment horizontal="center"/>
      <protection hidden="1"/>
    </xf>
    <xf numFmtId="0" fontId="14" fillId="5" borderId="6" xfId="0" applyFont="1" applyFill="1" applyBorder="1" applyAlignment="1" applyProtection="1">
      <alignment horizontal="center"/>
      <protection hidden="1"/>
    </xf>
    <xf numFmtId="166" fontId="14" fillId="5" borderId="6" xfId="0" applyNumberFormat="1" applyFont="1" applyFill="1" applyBorder="1" applyAlignment="1" applyProtection="1">
      <alignment horizontal="center"/>
      <protection hidden="1"/>
    </xf>
    <xf numFmtId="176" fontId="14" fillId="5" borderId="6" xfId="21" applyNumberFormat="1" applyFont="1" applyFill="1" applyBorder="1" applyAlignment="1" applyProtection="1">
      <alignment horizontal="center"/>
      <protection hidden="1"/>
    </xf>
    <xf numFmtId="0" fontId="13" fillId="0" borderId="0" xfId="0" applyFont="1" applyBorder="1" applyAlignment="1" applyProtection="1">
      <alignment horizontal="center" vertical="center"/>
    </xf>
    <xf numFmtId="166" fontId="13" fillId="0" borderId="0" xfId="0" applyNumberFormat="1" applyFont="1" applyBorder="1" applyAlignment="1" applyProtection="1">
      <alignment horizontal="center" vertical="center"/>
    </xf>
    <xf numFmtId="166" fontId="14" fillId="0" borderId="0" xfId="0" applyNumberFormat="1" applyFont="1" applyBorder="1" applyAlignment="1" applyProtection="1">
      <alignment horizontal="center" vertical="center"/>
    </xf>
    <xf numFmtId="0" fontId="14" fillId="3" borderId="0" xfId="0" applyFont="1" applyFill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/>
    </xf>
    <xf numFmtId="0" fontId="14" fillId="0" borderId="0" xfId="0" applyFont="1" applyBorder="1" applyAlignment="1" applyProtection="1">
      <alignment horizontal="center"/>
    </xf>
    <xf numFmtId="0" fontId="13" fillId="0" borderId="0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9" fillId="0" borderId="0" xfId="0" applyFont="1" applyBorder="1" applyAlignment="1" applyProtection="1"/>
    <xf numFmtId="0" fontId="20" fillId="0" borderId="0" xfId="0" applyFont="1" applyAlignment="1" applyProtection="1">
      <alignment horizontal="center" vertical="center"/>
    </xf>
    <xf numFmtId="0" fontId="13" fillId="3" borderId="0" xfId="0" applyFont="1" applyFill="1" applyBorder="1" applyAlignment="1" applyProtection="1">
      <alignment horizontal="left" vertical="center"/>
    </xf>
    <xf numFmtId="0" fontId="14" fillId="0" borderId="0" xfId="0" applyFont="1" applyBorder="1" applyAlignment="1" applyProtection="1">
      <alignment horizontal="left" vertical="center"/>
    </xf>
    <xf numFmtId="0" fontId="14" fillId="0" borderId="0" xfId="0" applyFont="1" applyFill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center"/>
    </xf>
    <xf numFmtId="0" fontId="0" fillId="0" borderId="0" xfId="0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0" fontId="3" fillId="0" borderId="5" xfId="0" applyFont="1" applyBorder="1" applyAlignment="1" applyProtection="1">
      <alignment horizontal="center" vertical="center"/>
    </xf>
    <xf numFmtId="0" fontId="13" fillId="0" borderId="13" xfId="0" applyFont="1" applyBorder="1" applyAlignment="1" applyProtection="1">
      <alignment horizontal="center" vertical="center"/>
      <protection locked="0"/>
    </xf>
    <xf numFmtId="0" fontId="14" fillId="0" borderId="14" xfId="0" applyFont="1" applyBorder="1" applyAlignment="1" applyProtection="1">
      <alignment horizontal="center" vertical="center"/>
    </xf>
    <xf numFmtId="0" fontId="13" fillId="0" borderId="14" xfId="0" applyFont="1" applyBorder="1" applyAlignment="1" applyProtection="1">
      <alignment horizontal="right" vertical="center"/>
    </xf>
    <xf numFmtId="0" fontId="14" fillId="3" borderId="14" xfId="0" applyFont="1" applyFill="1" applyBorder="1" applyAlignment="1" applyProtection="1">
      <alignment horizontal="center" vertical="center"/>
    </xf>
    <xf numFmtId="0" fontId="13" fillId="0" borderId="13" xfId="0" applyFont="1" applyFill="1" applyBorder="1" applyAlignment="1" applyProtection="1">
      <alignment horizontal="center" vertical="center"/>
      <protection locked="0"/>
    </xf>
    <xf numFmtId="0" fontId="14" fillId="0" borderId="14" xfId="0" applyFont="1" applyFill="1" applyBorder="1" applyAlignment="1" applyProtection="1">
      <alignment horizontal="center" vertical="center"/>
    </xf>
    <xf numFmtId="0" fontId="17" fillId="0" borderId="14" xfId="0" applyFont="1" applyFill="1" applyBorder="1" applyAlignment="1" applyProtection="1">
      <alignment horizontal="center"/>
    </xf>
    <xf numFmtId="0" fontId="13" fillId="0" borderId="15" xfId="0" applyFont="1" applyBorder="1" applyAlignment="1" applyProtection="1">
      <alignment horizontal="center" vertical="center"/>
      <protection locked="0"/>
    </xf>
    <xf numFmtId="0" fontId="14" fillId="0" borderId="16" xfId="0" applyFont="1" applyBorder="1" applyAlignment="1" applyProtection="1">
      <alignment horizontal="left" vertical="center"/>
    </xf>
    <xf numFmtId="2" fontId="14" fillId="0" borderId="16" xfId="0" applyNumberFormat="1" applyFont="1" applyFill="1" applyBorder="1" applyAlignment="1" applyProtection="1">
      <alignment horizontal="center"/>
      <protection locked="0"/>
    </xf>
    <xf numFmtId="0" fontId="14" fillId="0" borderId="16" xfId="0" applyFont="1" applyBorder="1" applyAlignment="1" applyProtection="1">
      <alignment horizontal="center" vertical="center"/>
    </xf>
    <xf numFmtId="0" fontId="17" fillId="0" borderId="17" xfId="0" applyFont="1" applyFill="1" applyBorder="1" applyAlignment="1" applyProtection="1">
      <alignment horizontal="center"/>
    </xf>
    <xf numFmtId="0" fontId="13" fillId="3" borderId="13" xfId="0" applyFont="1" applyFill="1" applyBorder="1" applyAlignment="1" applyProtection="1">
      <alignment horizontal="center" vertical="center"/>
    </xf>
    <xf numFmtId="0" fontId="14" fillId="3" borderId="0" xfId="0" applyFont="1" applyFill="1" applyBorder="1" applyAlignment="1" applyProtection="1">
      <alignment horizontal="center"/>
    </xf>
    <xf numFmtId="0" fontId="18" fillId="2" borderId="11" xfId="0" applyFont="1" applyFill="1" applyBorder="1" applyAlignment="1" applyProtection="1">
      <alignment horizontal="center" vertical="center"/>
    </xf>
    <xf numFmtId="0" fontId="18" fillId="2" borderId="4" xfId="0" applyFont="1" applyFill="1" applyBorder="1" applyAlignment="1" applyProtection="1">
      <alignment horizontal="center" vertical="center"/>
    </xf>
    <xf numFmtId="0" fontId="18" fillId="2" borderId="12" xfId="0" applyFont="1" applyFill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</cellXfs>
  <cellStyles count="30">
    <cellStyle name="75" xfId="1"/>
    <cellStyle name="ÅëÈ­ [0]_±âÅ¸" xfId="2"/>
    <cellStyle name="ÅëÈ­_±âÅ¸" xfId="3"/>
    <cellStyle name="ÄÞ¸¶ [0]_±âÅ¸" xfId="4"/>
    <cellStyle name="ÄÞ¸¶_±âÅ¸" xfId="5"/>
    <cellStyle name="Ç¥ÁØ_¿¬°£´©°è¿¹»ó" xfId="6"/>
    <cellStyle name="Comma  - Style1" xfId="7"/>
    <cellStyle name="Comma  - Style2" xfId="8"/>
    <cellStyle name="Comma  - Style3" xfId="9"/>
    <cellStyle name="Comma  - Style4" xfId="10"/>
    <cellStyle name="Comma  - Style5" xfId="11"/>
    <cellStyle name="Comma  - Style6" xfId="12"/>
    <cellStyle name="Comma  - Style7" xfId="13"/>
    <cellStyle name="Comma  - Style8" xfId="14"/>
    <cellStyle name="Formula" xfId="15"/>
    <cellStyle name="Header1" xfId="16"/>
    <cellStyle name="Header2" xfId="17"/>
    <cellStyle name="Hypertextový odkaz" xfId="18"/>
    <cellStyle name="no dec" xfId="19"/>
    <cellStyle name="Normal" xfId="0" builtinId="0"/>
    <cellStyle name="Normal - Style1" xfId="20"/>
    <cellStyle name="Percent" xfId="21" builtinId="5"/>
    <cellStyle name="Popis" xfId="22"/>
    <cellStyle name="Prosent_Ark1" xfId="23"/>
    <cellStyle name="Sledovaný hypertextový odkaz" xfId="24"/>
    <cellStyle name="Standard_BS14" xfId="25"/>
    <cellStyle name="Tusenskille [0]_Ark1" xfId="26"/>
    <cellStyle name="Tusenskille_Ark1" xfId="27"/>
    <cellStyle name="Valuta [0]_Ark1" xfId="28"/>
    <cellStyle name="Valuta_Ark1" xfId="29"/>
  </cellStyles>
  <dxfs count="0"/>
  <tableStyles count="0" defaultTableStyle="TableStyleMedium9" defaultPivotStyle="PivotStyleLight16"/>
  <colors>
    <mruColors>
      <color rgb="FF8CEE32"/>
      <color rgb="FFFB61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2216651</xdr:colOff>
      <xdr:row>33</xdr:row>
      <xdr:rowOff>74083</xdr:rowOff>
    </xdr:from>
    <xdr:to>
      <xdr:col>1</xdr:col>
      <xdr:colOff>2904567</xdr:colOff>
      <xdr:row>33</xdr:row>
      <xdr:rowOff>75671</xdr:rowOff>
    </xdr:to>
    <xdr:cxnSp macro="">
      <xdr:nvCxnSpPr>
        <xdr:cNvPr id="3" name="Straight Connector 2"/>
        <xdr:cNvCxnSpPr/>
      </xdr:nvCxnSpPr>
      <xdr:spPr>
        <a:xfrm>
          <a:off x="2367046" y="5698846"/>
          <a:ext cx="687916" cy="1588"/>
        </a:xfrm>
        <a:prstGeom prst="line">
          <a:avLst/>
        </a:prstGeom>
        <a:ln w="5715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2910416</xdr:colOff>
      <xdr:row>32</xdr:row>
      <xdr:rowOff>142875</xdr:rowOff>
    </xdr:from>
    <xdr:to>
      <xdr:col>1</xdr:col>
      <xdr:colOff>3672416</xdr:colOff>
      <xdr:row>34</xdr:row>
      <xdr:rowOff>31750</xdr:rowOff>
    </xdr:to>
    <xdr:sp macro="" textlink="">
      <xdr:nvSpPr>
        <xdr:cNvPr id="4" name="Rectangle 3"/>
        <xdr:cNvSpPr/>
      </xdr:nvSpPr>
      <xdr:spPr>
        <a:xfrm>
          <a:off x="3061229" y="5595938"/>
          <a:ext cx="762000" cy="206375"/>
        </a:xfrm>
        <a:prstGeom prst="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</xdr:col>
      <xdr:colOff>3676650</xdr:colOff>
      <xdr:row>33</xdr:row>
      <xdr:rowOff>75671</xdr:rowOff>
    </xdr:from>
    <xdr:to>
      <xdr:col>1</xdr:col>
      <xdr:colOff>4381500</xdr:colOff>
      <xdr:row>33</xdr:row>
      <xdr:rowOff>80211</xdr:rowOff>
    </xdr:to>
    <xdr:cxnSp macro="">
      <xdr:nvCxnSpPr>
        <xdr:cNvPr id="5" name="Straight Connector 4"/>
        <xdr:cNvCxnSpPr/>
      </xdr:nvCxnSpPr>
      <xdr:spPr>
        <a:xfrm>
          <a:off x="3827045" y="5700434"/>
          <a:ext cx="704850" cy="4540"/>
        </a:xfrm>
        <a:prstGeom prst="line">
          <a:avLst/>
        </a:prstGeom>
        <a:ln w="5715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4285190</xdr:colOff>
      <xdr:row>35</xdr:row>
      <xdr:rowOff>136528</xdr:rowOff>
    </xdr:from>
    <xdr:to>
      <xdr:col>1</xdr:col>
      <xdr:colOff>4491565</xdr:colOff>
      <xdr:row>40</xdr:row>
      <xdr:rowOff>104778</xdr:rowOff>
    </xdr:to>
    <xdr:sp macro="" textlink="">
      <xdr:nvSpPr>
        <xdr:cNvPr id="6" name="Rectangle 5"/>
        <xdr:cNvSpPr/>
      </xdr:nvSpPr>
      <xdr:spPr>
        <a:xfrm rot="5400000">
          <a:off x="4158191" y="6343653"/>
          <a:ext cx="762000" cy="206375"/>
        </a:xfrm>
        <a:prstGeom prst="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4381500</xdr:colOff>
      <xdr:row>33</xdr:row>
      <xdr:rowOff>76200</xdr:rowOff>
    </xdr:from>
    <xdr:to>
      <xdr:col>1</xdr:col>
      <xdr:colOff>4388378</xdr:colOff>
      <xdr:row>35</xdr:row>
      <xdr:rowOff>136528</xdr:rowOff>
    </xdr:to>
    <xdr:cxnSp macro="">
      <xdr:nvCxnSpPr>
        <xdr:cNvPr id="8" name="Straight Connector 7"/>
        <xdr:cNvCxnSpPr>
          <a:stCxn id="6" idx="1"/>
        </xdr:cNvCxnSpPr>
      </xdr:nvCxnSpPr>
      <xdr:spPr>
        <a:xfrm rot="16200000" flipV="1">
          <a:off x="4342075" y="5856025"/>
          <a:ext cx="390528" cy="6878"/>
        </a:xfrm>
        <a:prstGeom prst="line">
          <a:avLst/>
        </a:prstGeom>
        <a:ln w="5715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4381500</xdr:colOff>
      <xdr:row>40</xdr:row>
      <xdr:rowOff>107951</xdr:rowOff>
    </xdr:from>
    <xdr:to>
      <xdr:col>1</xdr:col>
      <xdr:colOff>4388378</xdr:colOff>
      <xdr:row>43</xdr:row>
      <xdr:rowOff>3179</xdr:rowOff>
    </xdr:to>
    <xdr:cxnSp macro="">
      <xdr:nvCxnSpPr>
        <xdr:cNvPr id="11" name="Straight Connector 10"/>
        <xdr:cNvCxnSpPr/>
      </xdr:nvCxnSpPr>
      <xdr:spPr>
        <a:xfrm flipH="1" flipV="1">
          <a:off x="4714875" y="8394701"/>
          <a:ext cx="6878" cy="395291"/>
        </a:xfrm>
        <a:prstGeom prst="line">
          <a:avLst/>
        </a:prstGeom>
        <a:ln w="5715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2216150</xdr:colOff>
      <xdr:row>43</xdr:row>
      <xdr:rowOff>5822</xdr:rowOff>
    </xdr:from>
    <xdr:to>
      <xdr:col>1</xdr:col>
      <xdr:colOff>4388379</xdr:colOff>
      <xdr:row>43</xdr:row>
      <xdr:rowOff>6350</xdr:rowOff>
    </xdr:to>
    <xdr:cxnSp macro="">
      <xdr:nvCxnSpPr>
        <xdr:cNvPr id="14" name="Straight Connector 13"/>
        <xdr:cNvCxnSpPr/>
      </xdr:nvCxnSpPr>
      <xdr:spPr>
        <a:xfrm flipV="1">
          <a:off x="2549525" y="8792635"/>
          <a:ext cx="2172229" cy="528"/>
        </a:xfrm>
        <a:prstGeom prst="line">
          <a:avLst/>
        </a:prstGeom>
        <a:ln w="5715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4374314</xdr:colOff>
      <xdr:row>33</xdr:row>
      <xdr:rowOff>71577</xdr:rowOff>
    </xdr:from>
    <xdr:to>
      <xdr:col>1</xdr:col>
      <xdr:colOff>5062230</xdr:colOff>
      <xdr:row>33</xdr:row>
      <xdr:rowOff>73165</xdr:rowOff>
    </xdr:to>
    <xdr:cxnSp macro="">
      <xdr:nvCxnSpPr>
        <xdr:cNvPr id="17" name="Straight Connector 16"/>
        <xdr:cNvCxnSpPr/>
      </xdr:nvCxnSpPr>
      <xdr:spPr>
        <a:xfrm>
          <a:off x="4526714" y="5653227"/>
          <a:ext cx="687916" cy="1588"/>
        </a:xfrm>
        <a:prstGeom prst="line">
          <a:avLst/>
        </a:prstGeom>
        <a:ln w="5715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4391360</xdr:colOff>
      <xdr:row>43</xdr:row>
      <xdr:rowOff>5682</xdr:rowOff>
    </xdr:from>
    <xdr:to>
      <xdr:col>1</xdr:col>
      <xdr:colOff>5079276</xdr:colOff>
      <xdr:row>43</xdr:row>
      <xdr:rowOff>7270</xdr:rowOff>
    </xdr:to>
    <xdr:cxnSp macro="">
      <xdr:nvCxnSpPr>
        <xdr:cNvPr id="19" name="Straight Connector 18"/>
        <xdr:cNvCxnSpPr/>
      </xdr:nvCxnSpPr>
      <xdr:spPr>
        <a:xfrm>
          <a:off x="4724735" y="8792495"/>
          <a:ext cx="687916" cy="1588"/>
        </a:xfrm>
        <a:prstGeom prst="line">
          <a:avLst/>
        </a:prstGeom>
        <a:ln w="5715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2241353</xdr:colOff>
      <xdr:row>33</xdr:row>
      <xdr:rowOff>71437</xdr:rowOff>
    </xdr:from>
    <xdr:to>
      <xdr:col>1</xdr:col>
      <xdr:colOff>2250281</xdr:colOff>
      <xdr:row>37</xdr:row>
      <xdr:rowOff>7652</xdr:rowOff>
    </xdr:to>
    <xdr:cxnSp macro="">
      <xdr:nvCxnSpPr>
        <xdr:cNvPr id="21" name="Straight Arrow Connector 20"/>
        <xdr:cNvCxnSpPr>
          <a:stCxn id="23" idx="0"/>
        </xdr:cNvCxnSpPr>
      </xdr:nvCxnSpPr>
      <xdr:spPr>
        <a:xfrm flipV="1">
          <a:off x="2574728" y="7191375"/>
          <a:ext cx="8928" cy="602965"/>
        </a:xfrm>
        <a:prstGeom prst="straightConnector1">
          <a:avLst/>
        </a:prstGeom>
        <a:ln w="57150">
          <a:solidFill>
            <a:srgbClr val="C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2239171</xdr:colOff>
      <xdr:row>39</xdr:row>
      <xdr:rowOff>73137</xdr:rowOff>
    </xdr:from>
    <xdr:to>
      <xdr:col>1</xdr:col>
      <xdr:colOff>2241353</xdr:colOff>
      <xdr:row>42</xdr:row>
      <xdr:rowOff>153194</xdr:rowOff>
    </xdr:to>
    <xdr:cxnSp macro="">
      <xdr:nvCxnSpPr>
        <xdr:cNvPr id="22" name="Straight Arrow Connector 21"/>
        <xdr:cNvCxnSpPr>
          <a:stCxn id="23" idx="2"/>
        </xdr:cNvCxnSpPr>
      </xdr:nvCxnSpPr>
      <xdr:spPr>
        <a:xfrm flipH="1">
          <a:off x="2572546" y="8193200"/>
          <a:ext cx="2182" cy="580119"/>
        </a:xfrm>
        <a:prstGeom prst="straightConnector1">
          <a:avLst/>
        </a:prstGeom>
        <a:ln w="57150">
          <a:solidFill>
            <a:srgbClr val="C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1684735</xdr:colOff>
      <xdr:row>37</xdr:row>
      <xdr:rowOff>7652</xdr:rowOff>
    </xdr:from>
    <xdr:to>
      <xdr:col>1</xdr:col>
      <xdr:colOff>2797970</xdr:colOff>
      <xdr:row>39</xdr:row>
      <xdr:rowOff>73137</xdr:rowOff>
    </xdr:to>
    <xdr:sp macro="" textlink="">
      <xdr:nvSpPr>
        <xdr:cNvPr id="23" name="TextBox 22"/>
        <xdr:cNvSpPr txBox="1"/>
      </xdr:nvSpPr>
      <xdr:spPr>
        <a:xfrm>
          <a:off x="1834414" y="6307759"/>
          <a:ext cx="1113235" cy="392057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n-IN" sz="1100" b="1"/>
            <a:t>Source Voltage</a:t>
          </a:r>
        </a:p>
        <a:p>
          <a:pPr algn="ctr"/>
          <a:r>
            <a:rPr lang="en-IN" sz="1100" b="1"/>
            <a:t>410 kV</a:t>
          </a:r>
        </a:p>
      </xdr:txBody>
    </xdr:sp>
    <xdr:clientData/>
  </xdr:twoCellAnchor>
  <xdr:twoCellAnchor>
    <xdr:from>
      <xdr:col>1</xdr:col>
      <xdr:colOff>2587903</xdr:colOff>
      <xdr:row>34</xdr:row>
      <xdr:rowOff>58683</xdr:rowOff>
    </xdr:from>
    <xdr:to>
      <xdr:col>1</xdr:col>
      <xdr:colOff>3864423</xdr:colOff>
      <xdr:row>35</xdr:row>
      <xdr:rowOff>129269</xdr:rowOff>
    </xdr:to>
    <xdr:sp macro="" textlink="">
      <xdr:nvSpPr>
        <xdr:cNvPr id="24" name="TextBox 23"/>
        <xdr:cNvSpPr txBox="1"/>
      </xdr:nvSpPr>
      <xdr:spPr>
        <a:xfrm>
          <a:off x="2737582" y="5868933"/>
          <a:ext cx="1276520" cy="233872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n-IN" sz="1100" b="1"/>
            <a:t>Source Impedance</a:t>
          </a:r>
        </a:p>
      </xdr:txBody>
    </xdr:sp>
    <xdr:clientData/>
  </xdr:twoCellAnchor>
  <xdr:twoCellAnchor>
    <xdr:from>
      <xdr:col>1</xdr:col>
      <xdr:colOff>4558562</xdr:colOff>
      <xdr:row>36</xdr:row>
      <xdr:rowOff>98820</xdr:rowOff>
    </xdr:from>
    <xdr:to>
      <xdr:col>2</xdr:col>
      <xdr:colOff>47625</xdr:colOff>
      <xdr:row>39</xdr:row>
      <xdr:rowOff>23813</xdr:rowOff>
    </xdr:to>
    <xdr:sp macro="" textlink="">
      <xdr:nvSpPr>
        <xdr:cNvPr id="25" name="TextBox 24"/>
        <xdr:cNvSpPr txBox="1"/>
      </xdr:nvSpPr>
      <xdr:spPr>
        <a:xfrm>
          <a:off x="4713343" y="6135289"/>
          <a:ext cx="1525532" cy="425055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n-IN" sz="1100" b="1"/>
            <a:t>V</a:t>
          </a:r>
          <a:r>
            <a:rPr lang="en-IN" sz="1100" b="1" baseline="-25000"/>
            <a:t>TH</a:t>
          </a:r>
        </a:p>
        <a:p>
          <a:pPr algn="ctr"/>
          <a:r>
            <a:rPr lang="en-IN" sz="1100" b="1"/>
            <a:t>Voltage after Reactor</a:t>
          </a:r>
        </a:p>
      </xdr:txBody>
    </xdr:sp>
    <xdr:clientData/>
  </xdr:twoCellAnchor>
  <xdr:twoCellAnchor>
    <xdr:from>
      <xdr:col>1</xdr:col>
      <xdr:colOff>3969204</xdr:colOff>
      <xdr:row>34</xdr:row>
      <xdr:rowOff>111580</xdr:rowOff>
    </xdr:from>
    <xdr:to>
      <xdr:col>1</xdr:col>
      <xdr:colOff>4203076</xdr:colOff>
      <xdr:row>42</xdr:row>
      <xdr:rowOff>129268</xdr:rowOff>
    </xdr:to>
    <xdr:sp macro="" textlink="">
      <xdr:nvSpPr>
        <xdr:cNvPr id="26" name="TextBox 25"/>
        <xdr:cNvSpPr txBox="1"/>
      </xdr:nvSpPr>
      <xdr:spPr>
        <a:xfrm rot="5400000">
          <a:off x="3573832" y="6466881"/>
          <a:ext cx="1323974" cy="233872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n-IN" sz="1100" b="1"/>
            <a:t>Reactor Impedance</a:t>
          </a:r>
        </a:p>
      </xdr:txBody>
    </xdr:sp>
    <xdr:clientData/>
  </xdr:twoCellAnchor>
  <xdr:twoCellAnchor>
    <xdr:from>
      <xdr:col>1</xdr:col>
      <xdr:colOff>5032378</xdr:colOff>
      <xdr:row>33</xdr:row>
      <xdr:rowOff>91284</xdr:rowOff>
    </xdr:from>
    <xdr:to>
      <xdr:col>1</xdr:col>
      <xdr:colOff>5048250</xdr:colOff>
      <xdr:row>36</xdr:row>
      <xdr:rowOff>59531</xdr:rowOff>
    </xdr:to>
    <xdr:cxnSp macro="">
      <xdr:nvCxnSpPr>
        <xdr:cNvPr id="27" name="Straight Arrow Connector 26"/>
        <xdr:cNvCxnSpPr/>
      </xdr:nvCxnSpPr>
      <xdr:spPr>
        <a:xfrm flipH="1" flipV="1">
          <a:off x="5365753" y="7211222"/>
          <a:ext cx="15872" cy="468309"/>
        </a:xfrm>
        <a:prstGeom prst="straightConnector1">
          <a:avLst/>
        </a:prstGeom>
        <a:ln w="57150">
          <a:solidFill>
            <a:srgbClr val="C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5012531</xdr:colOff>
      <xdr:row>39</xdr:row>
      <xdr:rowOff>35718</xdr:rowOff>
    </xdr:from>
    <xdr:to>
      <xdr:col>1</xdr:col>
      <xdr:colOff>5022854</xdr:colOff>
      <xdr:row>42</xdr:row>
      <xdr:rowOff>138909</xdr:rowOff>
    </xdr:to>
    <xdr:cxnSp macro="">
      <xdr:nvCxnSpPr>
        <xdr:cNvPr id="28" name="Straight Arrow Connector 27"/>
        <xdr:cNvCxnSpPr/>
      </xdr:nvCxnSpPr>
      <xdr:spPr>
        <a:xfrm>
          <a:off x="5345906" y="8155781"/>
          <a:ext cx="10323" cy="603253"/>
        </a:xfrm>
        <a:prstGeom prst="straightConnector1">
          <a:avLst/>
        </a:prstGeom>
        <a:ln w="57150">
          <a:solidFill>
            <a:srgbClr val="C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2226468</xdr:colOff>
      <xdr:row>0</xdr:row>
      <xdr:rowOff>23813</xdr:rowOff>
    </xdr:from>
    <xdr:to>
      <xdr:col>1</xdr:col>
      <xdr:colOff>5610874</xdr:colOff>
      <xdr:row>0</xdr:row>
      <xdr:rowOff>508317</xdr:rowOff>
    </xdr:to>
    <xdr:pic>
      <xdr:nvPicPr>
        <xdr:cNvPr id="31" name="Picture 30">
          <a:extLst>
            <a:ext uri="{FF2B5EF4-FFF2-40B4-BE49-F238E27FC236}">
              <a16:creationId xmlns:lc="http://schemas.openxmlformats.org/drawingml/2006/lockedCanvas" xmlns:a16="http://schemas.microsoft.com/office/drawing/2014/main" xmlns="" xmlns:p="http://schemas.openxmlformats.org/presentationml/2006/main" xmlns:r="http://schemas.openxmlformats.org/officeDocument/2006/relationships" id="{3ADE6753-AE35-51C0-C424-77EE42E84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59843" y="23813"/>
          <a:ext cx="3384406" cy="48450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E1S262\CT%20Standard\moto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V,Eff,p.f"/>
      <sheetName val="CT"/>
      <sheetName val="METERS"/>
      <sheetName val="MULTIPLE"/>
      <sheetName val="RELAYS"/>
      <sheetName val="Sheet1"/>
      <sheetName val="PRINT"/>
      <sheetName val="Sheet16"/>
    </sheetNames>
    <sheetDataSet>
      <sheetData sheetId="0" refreshError="1"/>
      <sheetData sheetId="1" refreshError="1"/>
      <sheetData sheetId="2" refreshError="1">
        <row r="1">
          <cell r="C1" t="str">
            <v>STANDARD CT RATIOS</v>
          </cell>
        </row>
        <row r="3">
          <cell r="C3" t="str">
            <v>RCT</v>
          </cell>
        </row>
        <row r="4">
          <cell r="C4">
            <v>2</v>
          </cell>
        </row>
        <row r="5">
          <cell r="C5">
            <v>2</v>
          </cell>
        </row>
        <row r="6">
          <cell r="C6">
            <v>2</v>
          </cell>
        </row>
        <row r="7">
          <cell r="C7">
            <v>2</v>
          </cell>
        </row>
        <row r="8">
          <cell r="C8">
            <v>2</v>
          </cell>
        </row>
        <row r="9">
          <cell r="C9">
            <v>2</v>
          </cell>
        </row>
        <row r="10">
          <cell r="C10">
            <v>2</v>
          </cell>
        </row>
        <row r="11">
          <cell r="C11">
            <v>2</v>
          </cell>
        </row>
        <row r="12">
          <cell r="C12">
            <v>2</v>
          </cell>
        </row>
        <row r="13">
          <cell r="C13">
            <v>2</v>
          </cell>
        </row>
        <row r="14">
          <cell r="C14">
            <v>2</v>
          </cell>
        </row>
        <row r="15">
          <cell r="C15">
            <v>2</v>
          </cell>
        </row>
        <row r="16">
          <cell r="C16">
            <v>2</v>
          </cell>
        </row>
        <row r="17">
          <cell r="C17">
            <v>2</v>
          </cell>
        </row>
        <row r="18">
          <cell r="C18">
            <v>2</v>
          </cell>
        </row>
        <row r="19">
          <cell r="C19">
            <v>2</v>
          </cell>
        </row>
        <row r="20">
          <cell r="C20">
            <v>2</v>
          </cell>
        </row>
        <row r="21">
          <cell r="C21">
            <v>2.5</v>
          </cell>
        </row>
        <row r="22">
          <cell r="C22">
            <v>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W45"/>
  <sheetViews>
    <sheetView tabSelected="1" zoomScale="80" zoomScaleNormal="80" workbookViewId="0">
      <selection activeCell="C19" sqref="C19"/>
    </sheetView>
  </sheetViews>
  <sheetFormatPr defaultRowHeight="12.75"/>
  <cols>
    <col min="1" max="1" width="5" style="14" customWidth="1"/>
    <col min="2" max="2" width="90.5703125" style="15" bestFit="1" customWidth="1"/>
    <col min="3" max="3" width="15.140625" style="13" customWidth="1"/>
    <col min="4" max="4" width="8.85546875" style="1" customWidth="1"/>
    <col min="5" max="5" width="10.85546875" style="1" customWidth="1"/>
    <col min="6" max="6" width="9.140625" style="1"/>
    <col min="7" max="7" width="9.28515625" style="1" customWidth="1"/>
    <col min="8" max="9" width="9.140625" style="1" customWidth="1"/>
    <col min="10" max="16384" width="9.140625" style="1"/>
  </cols>
  <sheetData>
    <row r="1" spans="1:23" s="27" customFormat="1" ht="42.75" customHeight="1">
      <c r="A1" s="57"/>
      <c r="B1" s="58"/>
      <c r="C1" s="58"/>
      <c r="D1" s="58"/>
      <c r="E1" s="59"/>
    </row>
    <row r="2" spans="1:23" s="29" customFormat="1" ht="41.25" customHeight="1">
      <c r="A2" s="54" t="s">
        <v>31</v>
      </c>
      <c r="B2" s="55"/>
      <c r="C2" s="55"/>
      <c r="D2" s="55"/>
      <c r="E2" s="56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3" ht="18" customHeight="1">
      <c r="A3" s="52">
        <v>1</v>
      </c>
      <c r="B3" s="30" t="s">
        <v>4</v>
      </c>
      <c r="C3" s="53"/>
      <c r="D3" s="23"/>
      <c r="E3" s="43"/>
    </row>
    <row r="4" spans="1:23" ht="18" customHeight="1">
      <c r="A4" s="40"/>
      <c r="B4" s="31" t="s">
        <v>2</v>
      </c>
      <c r="C4" s="2">
        <v>400</v>
      </c>
      <c r="D4" s="20" t="s">
        <v>6</v>
      </c>
      <c r="E4" s="41"/>
    </row>
    <row r="5" spans="1:23" ht="18" customHeight="1">
      <c r="A5" s="40"/>
      <c r="B5" s="31" t="s">
        <v>0</v>
      </c>
      <c r="C5" s="3">
        <v>60</v>
      </c>
      <c r="D5" s="20" t="s">
        <v>5</v>
      </c>
      <c r="E5" s="41"/>
    </row>
    <row r="6" spans="1:23" ht="18" customHeight="1">
      <c r="A6" s="40"/>
      <c r="B6" s="31" t="s">
        <v>3</v>
      </c>
      <c r="C6" s="16">
        <f>C5*1000/( 1.732*C4)</f>
        <v>86.605080831408785</v>
      </c>
      <c r="D6" s="20" t="s">
        <v>1</v>
      </c>
      <c r="E6" s="42"/>
    </row>
    <row r="7" spans="1:23" ht="18" customHeight="1">
      <c r="A7" s="40"/>
      <c r="B7" s="31" t="s">
        <v>29</v>
      </c>
      <c r="C7" s="16">
        <f>(C4*C4)/C5</f>
        <v>2666.6666666666665</v>
      </c>
      <c r="D7" s="21" t="s">
        <v>27</v>
      </c>
      <c r="E7" s="41"/>
    </row>
    <row r="8" spans="1:23" ht="18" customHeight="1">
      <c r="A8" s="40"/>
      <c r="B8" s="31"/>
      <c r="C8" s="4"/>
      <c r="D8" s="22"/>
      <c r="E8" s="41"/>
    </row>
    <row r="9" spans="1:23" ht="18" customHeight="1">
      <c r="A9" s="52">
        <v>2</v>
      </c>
      <c r="B9" s="30" t="s">
        <v>10</v>
      </c>
      <c r="C9" s="53"/>
      <c r="D9" s="23"/>
      <c r="E9" s="43"/>
    </row>
    <row r="10" spans="1:23" ht="18" customHeight="1">
      <c r="A10" s="40"/>
      <c r="B10" s="31" t="s">
        <v>11</v>
      </c>
      <c r="C10" s="5">
        <v>50</v>
      </c>
      <c r="D10" s="20" t="s">
        <v>13</v>
      </c>
      <c r="E10" s="41"/>
    </row>
    <row r="11" spans="1:23" ht="18" customHeight="1">
      <c r="A11" s="40"/>
      <c r="B11" s="31" t="s">
        <v>12</v>
      </c>
      <c r="C11" s="6">
        <v>400</v>
      </c>
      <c r="D11" s="20" t="s">
        <v>6</v>
      </c>
      <c r="E11" s="41"/>
    </row>
    <row r="12" spans="1:23" ht="18" customHeight="1">
      <c r="A12" s="40"/>
      <c r="B12" s="31" t="s">
        <v>14</v>
      </c>
      <c r="C12" s="17">
        <f>+C11*C11/C10</f>
        <v>3200</v>
      </c>
      <c r="D12" s="24" t="s">
        <v>27</v>
      </c>
      <c r="E12" s="41"/>
    </row>
    <row r="13" spans="1:23" ht="18" customHeight="1">
      <c r="A13" s="40"/>
      <c r="B13" s="31" t="s">
        <v>21</v>
      </c>
      <c r="C13" s="17">
        <f>+C11/C4</f>
        <v>1</v>
      </c>
      <c r="D13" s="20" t="s">
        <v>8</v>
      </c>
      <c r="E13" s="41"/>
    </row>
    <row r="14" spans="1:23" ht="18" customHeight="1">
      <c r="A14" s="40"/>
      <c r="B14" s="31" t="s">
        <v>15</v>
      </c>
      <c r="C14" s="17">
        <f>+C12/C7</f>
        <v>1.2000000000000002</v>
      </c>
      <c r="D14" s="24" t="s">
        <v>8</v>
      </c>
      <c r="E14" s="41"/>
    </row>
    <row r="15" spans="1:23" ht="18" customHeight="1">
      <c r="A15" s="40"/>
      <c r="B15" s="31"/>
      <c r="C15" s="7"/>
      <c r="D15" s="25"/>
      <c r="E15" s="41"/>
    </row>
    <row r="16" spans="1:23" ht="18" customHeight="1">
      <c r="A16" s="52">
        <v>3</v>
      </c>
      <c r="B16" s="30" t="s">
        <v>20</v>
      </c>
      <c r="C16" s="53"/>
      <c r="D16" s="23"/>
      <c r="E16" s="43"/>
    </row>
    <row r="17" spans="1:7" s="9" customFormat="1" ht="18" customHeight="1">
      <c r="A17" s="44"/>
      <c r="B17" s="32" t="s">
        <v>19</v>
      </c>
      <c r="C17" s="8">
        <v>440</v>
      </c>
      <c r="D17" s="26" t="s">
        <v>6</v>
      </c>
      <c r="E17" s="45"/>
    </row>
    <row r="18" spans="1:7" ht="18" customHeight="1">
      <c r="A18" s="40"/>
      <c r="B18" s="32" t="s">
        <v>16</v>
      </c>
      <c r="C18" s="10">
        <v>8.1533800000000003</v>
      </c>
      <c r="D18" s="20" t="s">
        <v>7</v>
      </c>
      <c r="E18" s="41"/>
    </row>
    <row r="19" spans="1:7" ht="18" customHeight="1">
      <c r="A19" s="40"/>
      <c r="B19" s="32" t="s">
        <v>9</v>
      </c>
      <c r="C19" s="16">
        <f>+C17*1.732*C18</f>
        <v>6213.5278304000003</v>
      </c>
      <c r="D19" s="20" t="s">
        <v>5</v>
      </c>
      <c r="E19" s="41"/>
    </row>
    <row r="20" spans="1:7" ht="18" customHeight="1">
      <c r="A20" s="40"/>
      <c r="B20" s="32" t="s">
        <v>21</v>
      </c>
      <c r="C20" s="16">
        <f>+C17/C4</f>
        <v>1.1000000000000001</v>
      </c>
      <c r="D20" s="20" t="s">
        <v>8</v>
      </c>
      <c r="E20" s="41"/>
    </row>
    <row r="21" spans="1:7" ht="18" customHeight="1">
      <c r="A21" s="40"/>
      <c r="B21" s="32" t="s">
        <v>24</v>
      </c>
      <c r="C21" s="16">
        <f>+C17*C17/C19</f>
        <v>31.157822944447464</v>
      </c>
      <c r="D21" s="20" t="s">
        <v>27</v>
      </c>
      <c r="E21" s="41"/>
    </row>
    <row r="22" spans="1:7" ht="18" customHeight="1">
      <c r="A22" s="40"/>
      <c r="B22" s="31" t="s">
        <v>28</v>
      </c>
      <c r="C22" s="18">
        <f>+C21/C7</f>
        <v>1.16841836041678E-2</v>
      </c>
      <c r="D22" s="24" t="s">
        <v>8</v>
      </c>
      <c r="E22" s="41"/>
    </row>
    <row r="23" spans="1:7" ht="18" customHeight="1">
      <c r="A23" s="40"/>
      <c r="B23" s="31"/>
      <c r="C23" s="11"/>
      <c r="D23" s="25"/>
      <c r="E23" s="41"/>
    </row>
    <row r="24" spans="1:7" ht="18" customHeight="1">
      <c r="A24" s="52">
        <v>4</v>
      </c>
      <c r="B24" s="30" t="s">
        <v>17</v>
      </c>
      <c r="C24" s="53"/>
      <c r="D24" s="23"/>
      <c r="E24" s="43"/>
      <c r="G24" s="12"/>
    </row>
    <row r="25" spans="1:7" s="9" customFormat="1" ht="18" customHeight="1">
      <c r="A25" s="44"/>
      <c r="B25" s="32" t="s">
        <v>30</v>
      </c>
      <c r="C25" s="18">
        <f>+C20*C14/(C14+C22)</f>
        <v>1.0893927789613014</v>
      </c>
      <c r="D25" s="26" t="s">
        <v>8</v>
      </c>
      <c r="E25" s="45"/>
    </row>
    <row r="26" spans="1:7" s="9" customFormat="1" ht="18" customHeight="1">
      <c r="A26" s="44"/>
      <c r="B26" s="32" t="s">
        <v>25</v>
      </c>
      <c r="C26" s="18">
        <f>+C14*C22/(C14+C22)</f>
        <v>1.1571513860398574E-2</v>
      </c>
      <c r="D26" s="26" t="s">
        <v>8</v>
      </c>
      <c r="E26" s="45"/>
    </row>
    <row r="27" spans="1:7" s="9" customFormat="1" ht="18" customHeight="1">
      <c r="A27" s="44"/>
      <c r="B27" s="32" t="s">
        <v>23</v>
      </c>
      <c r="C27" s="19">
        <f>+(C20-C25)/C20</f>
        <v>9.6429282169988272E-3</v>
      </c>
      <c r="D27" s="26"/>
      <c r="E27" s="45"/>
    </row>
    <row r="28" spans="1:7" ht="18" customHeight="1">
      <c r="A28" s="40"/>
      <c r="B28" s="31" t="s">
        <v>22</v>
      </c>
      <c r="C28" s="18">
        <f>+C20-C25</f>
        <v>1.0607221038698711E-2</v>
      </c>
      <c r="D28" s="20" t="s">
        <v>8</v>
      </c>
      <c r="E28" s="46"/>
    </row>
    <row r="29" spans="1:7" ht="18" customHeight="1">
      <c r="A29" s="40"/>
      <c r="B29" s="31" t="s">
        <v>18</v>
      </c>
      <c r="C29" s="16">
        <f>+C28*C4</f>
        <v>4.2428884154794844</v>
      </c>
      <c r="D29" s="20" t="s">
        <v>6</v>
      </c>
      <c r="E29" s="46"/>
    </row>
    <row r="30" spans="1:7" ht="18" customHeight="1">
      <c r="A30" s="40"/>
      <c r="B30" s="31" t="s">
        <v>26</v>
      </c>
      <c r="C30" s="16">
        <f>+C25*C4</f>
        <v>435.75711158452054</v>
      </c>
      <c r="D30" s="20" t="s">
        <v>6</v>
      </c>
      <c r="E30" s="46"/>
    </row>
    <row r="31" spans="1:7" ht="18" customHeight="1" thickBot="1">
      <c r="A31" s="47"/>
      <c r="B31" s="48"/>
      <c r="C31" s="49"/>
      <c r="D31" s="50"/>
      <c r="E31" s="51"/>
    </row>
    <row r="32" spans="1:7" s="27" customFormat="1">
      <c r="A32" s="39"/>
      <c r="B32" s="34"/>
      <c r="C32" s="35"/>
      <c r="D32" s="36"/>
      <c r="E32" s="36"/>
    </row>
    <row r="33" spans="1:5" s="27" customFormat="1">
      <c r="A33" s="33"/>
      <c r="B33" s="34"/>
      <c r="C33" s="35"/>
      <c r="D33" s="36"/>
      <c r="E33" s="36"/>
    </row>
    <row r="34" spans="1:5" s="27" customFormat="1">
      <c r="A34" s="37"/>
      <c r="B34" s="38"/>
      <c r="C34" s="35"/>
    </row>
    <row r="35" spans="1:5" s="27" customFormat="1">
      <c r="A35" s="37"/>
      <c r="B35" s="38"/>
      <c r="C35" s="35"/>
    </row>
    <row r="36" spans="1:5" s="27" customFormat="1">
      <c r="A36" s="37"/>
      <c r="B36" s="38"/>
      <c r="C36" s="35"/>
    </row>
    <row r="37" spans="1:5" s="27" customFormat="1">
      <c r="A37" s="37"/>
      <c r="B37" s="38"/>
      <c r="C37" s="35"/>
    </row>
    <row r="38" spans="1:5" s="27" customFormat="1">
      <c r="A38" s="37"/>
      <c r="B38" s="38"/>
      <c r="C38" s="35"/>
    </row>
    <row r="39" spans="1:5" s="27" customFormat="1">
      <c r="A39" s="37"/>
      <c r="B39" s="38"/>
      <c r="C39" s="35"/>
    </row>
    <row r="40" spans="1:5" s="27" customFormat="1">
      <c r="A40" s="37"/>
      <c r="B40" s="38"/>
      <c r="C40" s="35"/>
    </row>
    <row r="41" spans="1:5" s="27" customFormat="1">
      <c r="A41" s="37"/>
      <c r="B41" s="38"/>
      <c r="C41" s="35"/>
    </row>
    <row r="42" spans="1:5" s="27" customFormat="1">
      <c r="A42" s="37"/>
      <c r="B42" s="38"/>
      <c r="C42" s="35"/>
    </row>
    <row r="43" spans="1:5" s="27" customFormat="1">
      <c r="A43" s="37"/>
      <c r="B43" s="38"/>
      <c r="C43" s="35"/>
    </row>
    <row r="44" spans="1:5" s="27" customFormat="1">
      <c r="A44" s="37"/>
      <c r="B44" s="38"/>
      <c r="C44" s="35"/>
    </row>
    <row r="45" spans="1:5" s="27" customFormat="1">
      <c r="A45" s="37"/>
      <c r="B45" s="38"/>
      <c r="C45" s="35"/>
    </row>
  </sheetData>
  <sheetProtection algorithmName="SHA-512" hashValue="bDwJ2P3KW6PbFdMy80dLdmJtUryb+ZXrG2EGCfq4ueXOFd7RnjDgwLK4Ff37vvqxl/Ogheq0TOANzPe3T99gaw==" saltValue="VZXXqV/kvqLuaZQbXEiPug==" spinCount="100000" sheet="1"/>
  <mergeCells count="2">
    <mergeCell ref="A2:E2"/>
    <mergeCell ref="A1:E1"/>
  </mergeCells>
  <pageMargins left="0.45" right="0.45" top="0.75" bottom="0.75" header="0.3" footer="0.3"/>
  <pageSetup paperSize="9" scale="6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Reactor Switching Voltage Drop </vt:lpstr>
      <vt:lpstr>'Reactor Switching Voltage Drop '!Print_Area</vt:lpstr>
    </vt:vector>
  </TitlesOfParts>
  <Company>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erp</dc:creator>
  <cp:lastModifiedBy>Rabert</cp:lastModifiedBy>
  <cp:lastPrinted>2016-03-03T07:33:18Z</cp:lastPrinted>
  <dcterms:created xsi:type="dcterms:W3CDTF">2005-11-23T05:50:01Z</dcterms:created>
  <dcterms:modified xsi:type="dcterms:W3CDTF">2025-02-08T02:06:46Z</dcterms:modified>
</cp:coreProperties>
</file>